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lvarocarames/Documents/Warwick Uni/"/>
    </mc:Choice>
  </mc:AlternateContent>
  <xr:revisionPtr revIDLastSave="0" documentId="8_{EA4E0F4E-49BE-CD44-A4B9-4B82B751D151}" xr6:coauthVersionLast="47" xr6:coauthVersionMax="47" xr10:uidLastSave="{00000000-0000-0000-0000-000000000000}"/>
  <bookViews>
    <workbookView xWindow="780" yWindow="1000" windowWidth="27640" windowHeight="15900" xr2:uid="{E042B73C-CE9B-0C41-A865-D3D385B3208B}"/>
  </bookViews>
  <sheets>
    <sheet name="Gross Margin Analysi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23" i="1"/>
  <c r="E24" i="1" s="1"/>
  <c r="D23" i="1"/>
  <c r="D24" i="1" s="1"/>
  <c r="C23" i="1"/>
  <c r="C24" i="1" s="1"/>
  <c r="B23" i="1"/>
  <c r="B24" i="1" s="1"/>
  <c r="E18" i="1"/>
  <c r="E19" i="1" s="1"/>
  <c r="D18" i="1"/>
  <c r="D19" i="1" s="1"/>
  <c r="C18" i="1"/>
  <c r="C19" i="1" s="1"/>
  <c r="B18" i="1"/>
  <c r="B19" i="1" s="1"/>
  <c r="E13" i="1"/>
  <c r="E14" i="1" s="1"/>
  <c r="D13" i="1"/>
  <c r="D14" i="1" s="1"/>
  <c r="C13" i="1"/>
  <c r="C14" i="1" s="1"/>
  <c r="B13" i="1"/>
  <c r="B14" i="1" s="1"/>
  <c r="E7" i="1"/>
  <c r="E8" i="1" s="1"/>
  <c r="E28" i="1" s="1"/>
  <c r="D7" i="1"/>
  <c r="D8" i="1" s="1"/>
  <c r="D28" i="1" s="1"/>
  <c r="C7" i="1"/>
  <c r="C8" i="1" s="1"/>
  <c r="C28" i="1" s="1"/>
  <c r="B7" i="1"/>
  <c r="B8" i="1" s="1"/>
  <c r="B28" i="1" s="1"/>
</calcChain>
</file>

<file path=xl/sharedStrings.xml><?xml version="1.0" encoding="utf-8"?>
<sst xmlns="http://schemas.openxmlformats.org/spreadsheetml/2006/main" count="28" uniqueCount="28">
  <si>
    <t>TECHLAUNCH LTD — Gross Margin Analysis</t>
  </si>
  <si>
    <t>For the Years Ended 31 December (£)</t>
  </si>
  <si>
    <t>2022</t>
  </si>
  <si>
    <t>2023</t>
  </si>
  <si>
    <t>2024</t>
  </si>
  <si>
    <t>2025E</t>
  </si>
  <si>
    <t>CONSOLIDATED</t>
  </si>
  <si>
    <t>Total Revenue</t>
  </si>
  <si>
    <t>Total COGS</t>
  </si>
  <si>
    <t>Gross Profit</t>
  </si>
  <si>
    <t>Gross Margin %</t>
  </si>
  <si>
    <t>BY PRODUCT LINE</t>
  </si>
  <si>
    <t>Product Sales Revenue</t>
  </si>
  <si>
    <t>Product Sales COGS</t>
  </si>
  <si>
    <t>Product Sales Gross Profit</t>
  </si>
  <si>
    <t>Product Sales Gross Margin %</t>
  </si>
  <si>
    <t>Subscription Revenue</t>
  </si>
  <si>
    <t>Subscription COGS</t>
  </si>
  <si>
    <t>Subscription Gross Profit</t>
  </si>
  <si>
    <t>Subscription Gross Margin %</t>
  </si>
  <si>
    <t>Consulting Revenue</t>
  </si>
  <si>
    <t>Consulting COGS</t>
  </si>
  <si>
    <t>Consulting Gross Profit</t>
  </si>
  <si>
    <t>Consulting Gross Margin %</t>
  </si>
  <si>
    <t>MARGIN BENCHMARKS</t>
  </si>
  <si>
    <t>Industry Average Gross Margin</t>
  </si>
  <si>
    <t>Gatsby Platform Gross Margin</t>
  </si>
  <si>
    <t>Variance vs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</si>
</sst>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0.0%;\(0.0%\);\-"/>
  </numFmts>
  <fonts count="7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10"/>
      <color rgb="FFAAAAAA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D9D9D9"/>
        <bgColor rgb="FFCCCCCC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64" fontId="4" fillId="4" borderId="1" xfId="0" applyNumberFormat="1" applyFont="1" applyFill="1" applyBorder="1"/>
    <xf numFmtId="0" fontId="5" fillId="0" borderId="1" xfId="0" applyFont="1" applyBorder="1"/>
    <xf numFmtId="164" fontId="6" fillId="0" borderId="1" xfId="0" applyNumberFormat="1" applyFont="1" applyBorder="1"/>
    <xf numFmtId="164" fontId="5" fillId="0" borderId="1" xfId="0" applyNumberFormat="1" applyFont="1" applyBorder="1"/>
    <xf numFmtId="165" fontId="4" fillId="4" borderId="1" xfId="0" applyNumberFormat="1" applyFont="1" applyFill="1" applyBorder="1"/>
    <xf numFmtId="165" fontId="6" fillId="4" borderId="1" xfId="0" applyNumberFormat="1" applyFont="1" applyFill="1" applyBorder="1"/>
    <xf numFmtId="165" fontId="5" fillId="0" borderId="1" xfId="0" applyNumberFormat="1" applyFont="1" applyBorder="1"/>
    <xf numFmtId="164" fontId="6" fillId="4" borderId="1" xfId="0" applyNumberFormat="1" applyFont="1" applyFill="1" applyBorder="1"/>
    <xf numFmtId="165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5FFA-4D19-AD48-B717-6B026306FC49}">
  <dimension ref="A1:E29"/>
  <sheetViews>
    <sheetView tabSelected="1" zoomScaleNormal="100" workbookViewId="0">
      <selection activeCell="A18" sqref="A18:XFD18"/>
    </sheetView>
  </sheetViews>
  <sheetFormatPr baseColWidth="10" defaultColWidth="8.6640625" defaultRowHeight="15" x14ac:dyDescent="0.2"/>
  <cols>
    <col min="1" max="1" width="36" customWidth="1"/>
    <col min="2" max="5" width="16" customWidth="1"/>
  </cols>
  <sheetData>
    <row r="1" spans="1:5" ht="27.75" customHeight="1" x14ac:dyDescent="0.2">
      <c r="A1" s="1" t="s">
        <v>0</v>
      </c>
      <c r="B1" s="1"/>
      <c r="C1" s="1"/>
      <c r="D1" s="1"/>
      <c r="E1" s="1"/>
    </row>
    <row r="2" spans="1:5" ht="18" customHeight="1" x14ac:dyDescent="0.2">
      <c r="A2" s="2" t="s">
        <v>1</v>
      </c>
      <c r="B2" s="2"/>
      <c r="C2" s="2"/>
      <c r="D2" s="2"/>
      <c r="E2" s="2"/>
    </row>
    <row r="3" spans="1:5" ht="21.75" customHeight="1" x14ac:dyDescent="0.2">
      <c r="A3" s="3"/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">
      <c r="A4" s="4" t="s">
        <v>6</v>
      </c>
      <c r="B4" s="5"/>
      <c r="C4" s="5"/>
      <c r="D4" s="5"/>
      <c r="E4" s="5"/>
    </row>
    <row r="5" spans="1:5" x14ac:dyDescent="0.2">
      <c r="A5" s="6" t="s">
        <v>7</v>
      </c>
      <c r="B5" s="7">
        <v>121000</v>
      </c>
      <c r="C5" s="7">
        <v>208000</v>
      </c>
      <c r="D5" s="7">
        <v>318000</v>
      </c>
      <c r="E5" s="7">
        <v>454000</v>
      </c>
    </row>
    <row r="6" spans="1:5" x14ac:dyDescent="0.2">
      <c r="A6" s="6" t="s">
        <v>8</v>
      </c>
      <c r="B6" s="7">
        <v>54000</v>
      </c>
      <c r="C6" s="7">
        <v>86000</v>
      </c>
      <c r="D6" s="7">
        <v>121000</v>
      </c>
      <c r="E6" s="7">
        <v>160000</v>
      </c>
    </row>
    <row r="7" spans="1:5" x14ac:dyDescent="0.2">
      <c r="A7" s="6" t="s">
        <v>9</v>
      </c>
      <c r="B7" s="8">
        <f>B5-B6</f>
        <v>67000</v>
      </c>
      <c r="C7" s="8">
        <f>C5-C6</f>
        <v>122000</v>
      </c>
      <c r="D7" s="8">
        <f>D5-D6</f>
        <v>197000</v>
      </c>
      <c r="E7" s="8">
        <f>E5-E6</f>
        <v>294000</v>
      </c>
    </row>
    <row r="8" spans="1:5" x14ac:dyDescent="0.2">
      <c r="A8" s="4" t="s">
        <v>10</v>
      </c>
      <c r="B8" s="9">
        <f>B7/B5</f>
        <v>0.55371900826446285</v>
      </c>
      <c r="C8" s="9">
        <f>C7/C5</f>
        <v>0.58653846153846156</v>
      </c>
      <c r="D8" s="9">
        <f>D7/D5</f>
        <v>0.61949685534591192</v>
      </c>
      <c r="E8" s="9">
        <f>E7/E5</f>
        <v>0.64757709251101325</v>
      </c>
    </row>
    <row r="9" spans="1:5" x14ac:dyDescent="0.2">
      <c r="A9" s="6"/>
      <c r="B9" s="8"/>
      <c r="C9" s="8"/>
      <c r="D9" s="8"/>
      <c r="E9" s="8"/>
    </row>
    <row r="10" spans="1:5" x14ac:dyDescent="0.2">
      <c r="A10" s="6" t="s">
        <v>11</v>
      </c>
      <c r="B10" s="8"/>
      <c r="C10" s="8"/>
      <c r="D10" s="8"/>
      <c r="E10" s="8"/>
    </row>
    <row r="11" spans="1:5" x14ac:dyDescent="0.2">
      <c r="A11" s="4" t="s">
        <v>12</v>
      </c>
      <c r="B11" s="10">
        <v>85000</v>
      </c>
      <c r="C11" s="10">
        <v>142000</v>
      </c>
      <c r="D11" s="10">
        <v>198000</v>
      </c>
      <c r="E11" s="10">
        <v>267000</v>
      </c>
    </row>
    <row r="12" spans="1:5" x14ac:dyDescent="0.2">
      <c r="A12" s="6" t="s">
        <v>13</v>
      </c>
      <c r="B12" s="7">
        <v>38000</v>
      </c>
      <c r="C12" s="7">
        <v>61000</v>
      </c>
      <c r="D12" s="7">
        <v>86000</v>
      </c>
      <c r="E12" s="7">
        <v>114000</v>
      </c>
    </row>
    <row r="13" spans="1:5" x14ac:dyDescent="0.2">
      <c r="A13" s="4" t="s">
        <v>14</v>
      </c>
      <c r="B13" s="5">
        <f>B11-B12</f>
        <v>47000</v>
      </c>
      <c r="C13" s="5">
        <f>C11-C12</f>
        <v>81000</v>
      </c>
      <c r="D13" s="5">
        <f>D11-D12</f>
        <v>112000</v>
      </c>
      <c r="E13" s="5">
        <f>E11-E12</f>
        <v>153000</v>
      </c>
    </row>
    <row r="14" spans="1:5" x14ac:dyDescent="0.2">
      <c r="A14" s="6" t="s">
        <v>15</v>
      </c>
      <c r="B14" s="8">
        <f>B13/B11</f>
        <v>0.55294117647058827</v>
      </c>
      <c r="C14" s="8">
        <f>C13/C11</f>
        <v>0.57042253521126762</v>
      </c>
      <c r="D14" s="8">
        <f>D13/D11</f>
        <v>0.56565656565656564</v>
      </c>
      <c r="E14" s="8">
        <f>E13/E11</f>
        <v>0.5730337078651685</v>
      </c>
    </row>
    <row r="15" spans="1:5" x14ac:dyDescent="0.2">
      <c r="A15" s="6"/>
      <c r="B15" s="11"/>
      <c r="C15" s="11"/>
      <c r="D15" s="11"/>
      <c r="E15" s="11"/>
    </row>
    <row r="16" spans="1:5" x14ac:dyDescent="0.2">
      <c r="A16" s="4" t="s">
        <v>16</v>
      </c>
      <c r="B16" s="12">
        <v>24000</v>
      </c>
      <c r="C16" s="12">
        <v>48000</v>
      </c>
      <c r="D16" s="12">
        <v>89000</v>
      </c>
      <c r="E16" s="12">
        <v>145000</v>
      </c>
    </row>
    <row r="17" spans="1:5" x14ac:dyDescent="0.2">
      <c r="A17" s="6" t="s">
        <v>17</v>
      </c>
      <c r="B17" s="7">
        <v>9600</v>
      </c>
      <c r="C17" s="7">
        <v>16800</v>
      </c>
      <c r="D17" s="7">
        <v>26700</v>
      </c>
      <c r="E17" s="7">
        <v>38000</v>
      </c>
    </row>
    <row r="18" spans="1:5" x14ac:dyDescent="0.2">
      <c r="A18" s="4" t="s">
        <v>18</v>
      </c>
      <c r="B18" s="9">
        <f>B16-B17</f>
        <v>14400</v>
      </c>
      <c r="C18" s="9">
        <f>C16-C17</f>
        <v>31200</v>
      </c>
      <c r="D18" s="9">
        <f>D16-D17</f>
        <v>62300</v>
      </c>
      <c r="E18" s="9">
        <f>E16-E17</f>
        <v>107000</v>
      </c>
    </row>
    <row r="19" spans="1:5" x14ac:dyDescent="0.2">
      <c r="A19" s="6" t="s">
        <v>19</v>
      </c>
      <c r="B19" s="8">
        <f>B18/B16</f>
        <v>0.6</v>
      </c>
      <c r="C19" s="8">
        <f>C18/C16</f>
        <v>0.65</v>
      </c>
      <c r="D19" s="8">
        <f>D18/D16</f>
        <v>0.7</v>
      </c>
      <c r="E19" s="8">
        <f>E18/E16</f>
        <v>0.73793103448275865</v>
      </c>
    </row>
    <row r="20" spans="1:5" x14ac:dyDescent="0.2">
      <c r="A20" s="6"/>
      <c r="B20" s="8"/>
      <c r="C20" s="8"/>
      <c r="D20" s="8"/>
      <c r="E20" s="8"/>
    </row>
    <row r="21" spans="1:5" x14ac:dyDescent="0.2">
      <c r="A21" s="4" t="s">
        <v>20</v>
      </c>
      <c r="B21" s="12">
        <v>12000</v>
      </c>
      <c r="C21" s="12">
        <v>18000</v>
      </c>
      <c r="D21" s="12">
        <v>31000</v>
      </c>
      <c r="E21" s="12">
        <v>42000</v>
      </c>
    </row>
    <row r="22" spans="1:5" x14ac:dyDescent="0.2">
      <c r="A22" s="6" t="s">
        <v>21</v>
      </c>
      <c r="B22" s="13">
        <v>6400</v>
      </c>
      <c r="C22" s="13">
        <v>8200</v>
      </c>
      <c r="D22" s="13">
        <v>8300</v>
      </c>
      <c r="E22" s="13">
        <v>8000</v>
      </c>
    </row>
    <row r="23" spans="1:5" x14ac:dyDescent="0.2">
      <c r="A23" s="4" t="s">
        <v>22</v>
      </c>
      <c r="B23" s="5">
        <f>B21-B22</f>
        <v>5600</v>
      </c>
      <c r="C23" s="5">
        <f>C21-C22</f>
        <v>9800</v>
      </c>
      <c r="D23" s="5">
        <f>D21-D22</f>
        <v>22700</v>
      </c>
      <c r="E23" s="5">
        <f>E21-E22</f>
        <v>34000</v>
      </c>
    </row>
    <row r="24" spans="1:5" x14ac:dyDescent="0.2">
      <c r="A24" s="6" t="s">
        <v>23</v>
      </c>
      <c r="B24" s="8">
        <f>B23/B21</f>
        <v>0.46666666666666667</v>
      </c>
      <c r="C24" s="8">
        <f>C23/C21</f>
        <v>0.5444444444444444</v>
      </c>
      <c r="D24" s="8">
        <f>D23/D21</f>
        <v>0.73225806451612907</v>
      </c>
      <c r="E24" s="8">
        <f>E23/E21</f>
        <v>0.80952380952380953</v>
      </c>
    </row>
    <row r="25" spans="1:5" x14ac:dyDescent="0.2">
      <c r="A25" s="6"/>
      <c r="B25" s="11"/>
      <c r="C25" s="11"/>
      <c r="D25" s="11"/>
      <c r="E25" s="11"/>
    </row>
    <row r="26" spans="1:5" x14ac:dyDescent="0.2">
      <c r="A26" s="4" t="s">
        <v>24</v>
      </c>
      <c r="B26" s="5"/>
      <c r="C26" s="5"/>
      <c r="D26" s="5"/>
      <c r="E26" s="5"/>
    </row>
    <row r="27" spans="1:5" x14ac:dyDescent="0.2">
      <c r="A27" s="6" t="s">
        <v>25</v>
      </c>
      <c r="B27" s="7">
        <v>0.42</v>
      </c>
      <c r="C27" s="7">
        <v>0.42</v>
      </c>
      <c r="D27" s="7">
        <v>0.42</v>
      </c>
      <c r="E27" s="7">
        <v>0.42</v>
      </c>
    </row>
    <row r="28" spans="1:5" x14ac:dyDescent="0.2">
      <c r="A28" s="4" t="s">
        <v>26</v>
      </c>
      <c r="B28" s="5">
        <f>B8</f>
        <v>0.55371900826446285</v>
      </c>
      <c r="C28" s="5">
        <f>C8</f>
        <v>0.58653846153846156</v>
      </c>
      <c r="D28" s="5">
        <f>D8</f>
        <v>0.61949685534591192</v>
      </c>
      <c r="E28" s="5">
        <f>E8</f>
        <v>0.64757709251101325</v>
      </c>
    </row>
    <row r="29" spans="1:5" x14ac:dyDescent="0.2">
      <c r="A29" s="6" t="s">
        <v>27</v>
      </c>
      <c r="B29" s="11">
        <f>B27-B26</f>
        <v>0.42</v>
      </c>
      <c r="C29" s="11">
        <f>C27-C26</f>
        <v>0.42</v>
      </c>
      <c r="D29" s="11">
        <f>D27-D26</f>
        <v>0.42</v>
      </c>
      <c r="E29" s="11">
        <f>E27-E26</f>
        <v>0.42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 Margin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Carames Olmedo</dc:creator>
  <cp:lastModifiedBy>Alvaro Carames Olmedo</cp:lastModifiedBy>
  <dcterms:created xsi:type="dcterms:W3CDTF">2026-02-28T19:53:08Z</dcterms:created>
  <dcterms:modified xsi:type="dcterms:W3CDTF">2026-02-28T19:55:34Z</dcterms:modified>
</cp:coreProperties>
</file>